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общий тип" sheetId="1" r:id="rId1"/>
  </sheets>
  <definedNames>
    <definedName name="_xlnm.Print_Titles" localSheetId="0">'общий тип'!$4:$4</definedName>
  </definedNames>
  <calcPr fullCalcOnLoad="1"/>
</workbook>
</file>

<file path=xl/sharedStrings.xml><?xml version="1.0" encoding="utf-8"?>
<sst xmlns="http://schemas.openxmlformats.org/spreadsheetml/2006/main" count="101" uniqueCount="70">
  <si>
    <t>N п/п</t>
  </si>
  <si>
    <t>Наименование социальной услуги</t>
  </si>
  <si>
    <t>Количество получателей социальных услуг</t>
  </si>
  <si>
    <t>Социально-бытовые</t>
  </si>
  <si>
    <t xml:space="preserve">Предоставление площади жилых помещений согласно утвержденным нормативам </t>
  </si>
  <si>
    <t>Обеспечение питанием согласно утвержденным нормативам включая диетическое питание (согласно заключению врача) по соответствующим диетам</t>
  </si>
  <si>
    <t>Обеспечение мягким инвентарем (одеждой, обувью, нательным бельем и постельными принадлежностями) согласно утвержденным нормативам, в том числе при выписке из учреждения выдача закрепленной за гражданином одежды, белья и обуви по сезону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</si>
  <si>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</si>
  <si>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</si>
  <si>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Предоставление в пользование мебели согласно утвержденным нормативам</t>
  </si>
  <si>
    <t>Помощь в приеме пищи (кормление)</t>
  </si>
  <si>
    <t>Обеспечение за счет средств получателя социальных услуг книгами, журналами, газетами, настольными играми;</t>
  </si>
  <si>
    <t>Предоставление гигиенических услуг, лицам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</si>
  <si>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</si>
  <si>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Социально-медицинские</t>
  </si>
  <si>
    <t>Проведение оздоровительных мероприятий (оздоровительная гимнастика и прогулки на свежем воздухе)</t>
  </si>
  <si>
    <t>Систематическое наблюдение за получателями социальных услуг для выявления отклонений в состоянии их здоровья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</si>
  <si>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наблюдения за получателями социальных услуг для выявления отклонений в состоянии здоровья)</t>
  </si>
  <si>
    <t>Проведение занятий обучающих здоровому образу жизни</t>
  </si>
  <si>
    <t>Проведение занятий по адаптивной физической культуре</t>
  </si>
  <si>
    <t>Оказание первой медицинской (доврачебной) помощи) поддержание жизненно важных функций: дыхания, кровообращения)</t>
  </si>
  <si>
    <t>Оказание содействия в обеспечении лекарственными средствами и изделиями медицинского назначения (согласно заключению врача)</t>
  </si>
  <si>
    <t>Оказание содействия в госпитализации, сопровождение нуждающихся в медицинские учреждения</t>
  </si>
  <si>
    <t>Проведение первичного медицинского осмотра и первичной санитарной обработки</t>
  </si>
  <si>
    <t>Профилактика и лечение пролежней</t>
  </si>
  <si>
    <t>Социально-психологические</t>
  </si>
  <si>
    <t>Социально-психологический патронаж (систематическое наблюдение за гражданином для своевременного выявления ситуаций психического дискомфорта или межличностного конфликта и других ситуаций, могущих усугубить трудную жизненную ситуацию, показания им, при необходимости, психологической помощи и поддержки)</t>
  </si>
  <si>
    <t>Оказание консультативной психологической помощи анонимно, в том числе с использованием телефона доверия</t>
  </si>
  <si>
    <t>Социально-педагогические</t>
  </si>
  <si>
    <t>Формирование позитивных интересов (в том числе в сфере досуга)</t>
  </si>
  <si>
    <t>Организация досуга (праздники, экскурсии, и другие культурные мероприятия):</t>
  </si>
  <si>
    <t>Социально-трудовые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</si>
  <si>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</si>
  <si>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</si>
  <si>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 xml:space="preserve">Организация помощи в получении образования и (или) квалификации инвалидами (детьми-инвалидами) в соответствии с их способностями </t>
  </si>
  <si>
    <t>Социально-правовые</t>
  </si>
  <si>
    <t>Оказание помощи в оформлении и восстановлении утраченных документов получателей социальных услуг</t>
  </si>
  <si>
    <t xml:space="preserve">Оказание помощи в получении юридических услуг (в том числе бесплатно) </t>
  </si>
  <si>
    <t>Оказание помощи в защите прав и законных интересов получателей социальных услуг</t>
  </si>
  <si>
    <t>Услуга в целях повышения коммуникативного потенциала получателя социальных услуг, имеющего ограничения жизнедеятельности</t>
  </si>
  <si>
    <t>Обучение инвалидов пользованию средствами ухода и техническими средствами реабилитации</t>
  </si>
  <si>
    <t xml:space="preserve">Обучение навыкам поведения в быту и общественных местах </t>
  </si>
  <si>
    <t>Оказание помощи в обучении навыкам компьютерной грамотности</t>
  </si>
  <si>
    <t xml:space="preserve">Тариф за 1 услугу (руб.) утв. приказом УСЗН области от 03.02.2017 № 20 </t>
  </si>
  <si>
    <t>Количество оказанных услуг (на основании гр. 3)</t>
  </si>
  <si>
    <r>
      <t xml:space="preserve">Количество оказанных социальных услуг </t>
    </r>
    <r>
      <rPr>
        <sz val="8"/>
        <color indexed="63"/>
        <rFont val="Times New Roman"/>
        <family val="1"/>
      </rPr>
      <t>(ИТОГО гр. 4 х гр.5)</t>
    </r>
  </si>
  <si>
    <t>4 раза в день</t>
  </si>
  <si>
    <t>ИТОГО:</t>
  </si>
  <si>
    <t>5 раз в неделю</t>
  </si>
  <si>
    <t>1 раз в день</t>
  </si>
  <si>
    <t>1 раз в неделю</t>
  </si>
  <si>
    <t>3 раза в неделю</t>
  </si>
  <si>
    <t>2 раза в неделю</t>
  </si>
  <si>
    <t>2 раза в день</t>
  </si>
  <si>
    <r>
      <t xml:space="preserve">Выполнение процедур, связанных с сохранением здоровья получателей социальных услуг </t>
    </r>
    <r>
      <rPr>
        <b/>
        <sz val="10"/>
        <color indexed="8"/>
        <rFont val="Times New Roman"/>
        <family val="1"/>
      </rPr>
      <t>(измерение температуры тела, артериального давления, контроль за приемом лекарств, закапывание капель, пользование катетерами и другими изделиями медицинского назначения, введение инъекций согласно назначению врача)</t>
    </r>
    <r>
      <rPr>
        <b/>
        <sz val="10"/>
        <color indexed="63"/>
        <rFont val="Times New Roman"/>
        <family val="1"/>
      </rPr>
      <t>:</t>
    </r>
  </si>
  <si>
    <r>
      <t xml:space="preserve">Оказание санитарно-гигиенической помощи </t>
    </r>
    <r>
      <rPr>
        <b/>
        <sz val="10"/>
        <color indexed="8"/>
        <rFont val="Times New Roman"/>
        <family val="1"/>
      </rPr>
      <t>(обмывание, обтирание, стрижка ногтей, причесывание, смена нательного и постельного белья)</t>
    </r>
  </si>
  <si>
    <r>
      <t xml:space="preserve">Организация прохождения диспансеризации (углубленного медицинского осмотра) в </t>
    </r>
    <r>
      <rPr>
        <b/>
        <sz val="10"/>
        <color indexed="8"/>
        <rFont val="Times New Roman"/>
        <family val="1"/>
      </rPr>
      <t>организациях</t>
    </r>
    <r>
      <rPr>
        <b/>
        <sz val="10"/>
        <color indexed="63"/>
        <rFont val="Times New Roman"/>
        <family val="1"/>
      </rPr>
      <t xml:space="preserve"> здравоохранения</t>
    </r>
  </si>
  <si>
    <t>3 раза в день</t>
  </si>
  <si>
    <t>1 раз в год</t>
  </si>
  <si>
    <t>при поступлении</t>
  </si>
  <si>
    <r>
      <t>Социально-психологическое консультирование, в том числе по вопросам внутрисемейных отношений</t>
    </r>
    <r>
      <rPr>
        <sz val="10"/>
        <color indexed="63"/>
        <rFont val="Times New Roman"/>
        <family val="1"/>
      </rPr>
      <t xml:space="preserve"> </t>
    </r>
  </si>
  <si>
    <r>
      <t xml:space="preserve">Социально-педагогическая коррекция, включая диагностику и консультирование </t>
    </r>
    <r>
      <rPr>
        <b/>
        <sz val="10"/>
        <color indexed="63"/>
        <rFont val="Times New Roman"/>
        <family val="1"/>
      </rPr>
      <t>(оказание помощи получателям услуг в решении интересующих их социально-педагогических проблем жизнедеятельности)</t>
    </r>
    <r>
      <rPr>
        <b/>
        <sz val="10"/>
        <color indexed="8"/>
        <rFont val="Times New Roman"/>
        <family val="1"/>
      </rPr>
      <t>;</t>
    </r>
  </si>
  <si>
    <t>ВСЕГО:</t>
  </si>
  <si>
    <t xml:space="preserve">Периодичность предоставления социальной услуги </t>
  </si>
  <si>
    <t>Ежедневно</t>
  </si>
  <si>
    <t>1-2 раза в неделю</t>
  </si>
  <si>
    <t>1-2 раза в день</t>
  </si>
  <si>
    <t>по необходимости</t>
  </si>
  <si>
    <t>ГБСУСОССЗН "Вейделевский дом-интернат для престарелых и инвалидов"</t>
  </si>
  <si>
    <t xml:space="preserve">Анализ предоставления социальных услуг с учетом утвержденных тарифов на социальные услуги, предоставляемые поставщиками социальных услуг в стационарной форме социального обслуживания на 2019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</si>
</sst>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Times New Roman"/>
      <family val="1"/>
    </font>
    <font>
      <b/>
      <sz val="8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332E2D"/>
      <name val="Times New Roman"/>
      <family val="1"/>
    </font>
    <font>
      <b/>
      <sz val="8"/>
      <color rgb="FF332E2D"/>
      <name val="Times New Roman"/>
      <family val="1"/>
    </font>
    <font>
      <b/>
      <sz val="10"/>
      <color rgb="FF332E2D"/>
      <name val="Times New Roman"/>
      <family val="1"/>
    </font>
    <font>
      <sz val="10"/>
      <color rgb="FF332E2D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rgb="FF332E2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justify" vertical="center" wrapText="1"/>
    </xf>
    <xf numFmtId="0" fontId="49" fillId="4" borderId="15" xfId="0" applyFont="1" applyFill="1" applyBorder="1" applyAlignment="1">
      <alignment horizontal="center" vertical="center" wrapText="1"/>
    </xf>
    <xf numFmtId="3" fontId="49" fillId="4" borderId="15" xfId="0" applyNumberFormat="1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 wrapText="1"/>
    </xf>
    <xf numFmtId="0" fontId="48" fillId="4" borderId="16" xfId="0" applyFont="1" applyFill="1" applyBorder="1" applyAlignment="1">
      <alignment horizontal="center" vertical="center" wrapText="1"/>
    </xf>
    <xf numFmtId="0" fontId="48" fillId="4" borderId="17" xfId="0" applyFont="1" applyFill="1" applyBorder="1" applyAlignment="1">
      <alignment horizontal="justify" vertical="center" wrapText="1"/>
    </xf>
    <xf numFmtId="0" fontId="49" fillId="4" borderId="17" xfId="0" applyFont="1" applyFill="1" applyBorder="1" applyAlignment="1">
      <alignment horizontal="center" vertical="center" wrapText="1"/>
    </xf>
    <xf numFmtId="3" fontId="49" fillId="4" borderId="17" xfId="0" applyNumberFormat="1" applyFont="1" applyFill="1" applyBorder="1" applyAlignment="1">
      <alignment horizontal="center" vertical="center" wrapText="1"/>
    </xf>
    <xf numFmtId="0" fontId="48" fillId="4" borderId="17" xfId="0" applyFont="1" applyFill="1" applyBorder="1" applyAlignment="1">
      <alignment horizontal="center" vertical="center" wrapText="1"/>
    </xf>
    <xf numFmtId="0" fontId="48" fillId="4" borderId="18" xfId="0" applyFont="1" applyFill="1" applyBorder="1" applyAlignment="1">
      <alignment horizontal="center" vertical="center" wrapText="1"/>
    </xf>
    <xf numFmtId="0" fontId="48" fillId="4" borderId="19" xfId="0" applyFont="1" applyFill="1" applyBorder="1" applyAlignment="1">
      <alignment horizontal="justify" vertical="center" wrapText="1"/>
    </xf>
    <xf numFmtId="0" fontId="49" fillId="4" borderId="19" xfId="0" applyFont="1" applyFill="1" applyBorder="1" applyAlignment="1">
      <alignment horizontal="center" vertical="center" wrapText="1"/>
    </xf>
    <xf numFmtId="3" fontId="49" fillId="4" borderId="19" xfId="0" applyNumberFormat="1" applyFont="1" applyFill="1" applyBorder="1" applyAlignment="1">
      <alignment horizontal="center" vertical="center" wrapText="1"/>
    </xf>
    <xf numFmtId="0" fontId="48" fillId="4" borderId="1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3" fontId="48" fillId="4" borderId="15" xfId="0" applyNumberFormat="1" applyFont="1" applyFill="1" applyBorder="1" applyAlignment="1">
      <alignment horizontal="center" vertical="center" wrapText="1"/>
    </xf>
    <xf numFmtId="3" fontId="48" fillId="4" borderId="17" xfId="0" applyNumberFormat="1" applyFont="1" applyFill="1" applyBorder="1" applyAlignment="1">
      <alignment horizontal="center" vertical="center" wrapText="1"/>
    </xf>
    <xf numFmtId="4" fontId="48" fillId="4" borderId="15" xfId="0" applyNumberFormat="1" applyFont="1" applyFill="1" applyBorder="1" applyAlignment="1">
      <alignment horizontal="center" vertical="center" wrapText="1"/>
    </xf>
    <xf numFmtId="4" fontId="48" fillId="4" borderId="17" xfId="0" applyNumberFormat="1" applyFont="1" applyFill="1" applyBorder="1" applyAlignment="1">
      <alignment horizontal="center" vertical="center" wrapText="1"/>
    </xf>
    <xf numFmtId="4" fontId="48" fillId="4" borderId="19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justify" vertical="center" wrapText="1"/>
    </xf>
    <xf numFmtId="0" fontId="50" fillId="4" borderId="19" xfId="0" applyFont="1" applyFill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9" fillId="4" borderId="16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>
      <alignment horizontal="center" vertical="center" wrapText="1"/>
    </xf>
    <xf numFmtId="0" fontId="50" fillId="4" borderId="21" xfId="0" applyFont="1" applyFill="1" applyBorder="1" applyAlignment="1">
      <alignment horizontal="justify" vertical="center" wrapText="1"/>
    </xf>
    <xf numFmtId="0" fontId="54" fillId="4" borderId="21" xfId="0" applyFont="1" applyFill="1" applyBorder="1" applyAlignment="1">
      <alignment vertical="top" wrapText="1"/>
    </xf>
    <xf numFmtId="0" fontId="49" fillId="4" borderId="21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justify" vertical="center" wrapText="1"/>
    </xf>
    <xf numFmtId="4" fontId="49" fillId="4" borderId="15" xfId="0" applyNumberFormat="1" applyFont="1" applyFill="1" applyBorder="1" applyAlignment="1">
      <alignment horizontal="center" vertical="center" wrapText="1"/>
    </xf>
    <xf numFmtId="4" fontId="49" fillId="4" borderId="17" xfId="0" applyNumberFormat="1" applyFont="1" applyFill="1" applyBorder="1" applyAlignment="1">
      <alignment horizontal="center" vertical="center" wrapText="1"/>
    </xf>
    <xf numFmtId="4" fontId="48" fillId="4" borderId="21" xfId="0" applyNumberFormat="1" applyFont="1" applyFill="1" applyBorder="1" applyAlignment="1">
      <alignment horizontal="center" vertical="center" wrapText="1"/>
    </xf>
    <xf numFmtId="0" fontId="50" fillId="4" borderId="17" xfId="0" applyFont="1" applyFill="1" applyBorder="1" applyAlignment="1">
      <alignment horizontal="justify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4" fontId="49" fillId="4" borderId="19" xfId="0" applyNumberFormat="1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/>
    </xf>
    <xf numFmtId="0" fontId="53" fillId="4" borderId="13" xfId="0" applyFont="1" applyFill="1" applyBorder="1" applyAlignment="1">
      <alignment/>
    </xf>
    <xf numFmtId="3" fontId="50" fillId="4" borderId="13" xfId="0" applyNumberFormat="1" applyFont="1" applyFill="1" applyBorder="1" applyAlignment="1">
      <alignment horizontal="center" vertical="center"/>
    </xf>
    <xf numFmtId="4" fontId="50" fillId="4" borderId="13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3" fontId="50" fillId="33" borderId="11" xfId="0" applyNumberFormat="1" applyFont="1" applyFill="1" applyBorder="1" applyAlignment="1">
      <alignment horizontal="center"/>
    </xf>
    <xf numFmtId="4" fontId="50" fillId="33" borderId="11" xfId="0" applyNumberFormat="1" applyFont="1" applyFill="1" applyBorder="1" applyAlignment="1">
      <alignment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140625" style="0" customWidth="1"/>
    <col min="2" max="2" width="70.28125" style="0" customWidth="1"/>
    <col min="3" max="3" width="14.140625" style="0" customWidth="1"/>
    <col min="4" max="4" width="8.28125" style="0" customWidth="1"/>
    <col min="5" max="5" width="7.7109375" style="0" customWidth="1"/>
    <col min="6" max="6" width="11.28125" style="0" bestFit="1" customWidth="1"/>
    <col min="8" max="8" width="11.28125" style="0" bestFit="1" customWidth="1"/>
  </cols>
  <sheetData>
    <row r="1" spans="1:8" ht="32.25" customHeight="1">
      <c r="A1" s="64" t="s">
        <v>69</v>
      </c>
      <c r="B1" s="64"/>
      <c r="C1" s="64"/>
      <c r="D1" s="64"/>
      <c r="E1" s="64"/>
      <c r="F1" s="64"/>
      <c r="G1" s="64"/>
      <c r="H1" s="64"/>
    </row>
    <row r="2" spans="1:8" ht="15">
      <c r="A2" s="65" t="s">
        <v>68</v>
      </c>
      <c r="B2" s="65"/>
      <c r="C2" s="65"/>
      <c r="D2" s="65"/>
      <c r="E2" s="65"/>
      <c r="F2" s="65"/>
      <c r="G2" s="65"/>
      <c r="H2" s="65"/>
    </row>
    <row r="3" ht="15.75" thickBot="1"/>
    <row r="4" spans="1:8" ht="98.25" customHeight="1" thickBot="1">
      <c r="A4" s="1" t="s">
        <v>0</v>
      </c>
      <c r="B4" s="2" t="s">
        <v>1</v>
      </c>
      <c r="C4" s="3" t="s">
        <v>63</v>
      </c>
      <c r="D4" s="3" t="s">
        <v>44</v>
      </c>
      <c r="E4" s="3" t="s">
        <v>2</v>
      </c>
      <c r="F4" s="3" t="s">
        <v>45</v>
      </c>
      <c r="G4" s="3" t="s">
        <v>43</v>
      </c>
      <c r="H4" s="3" t="s">
        <v>47</v>
      </c>
    </row>
    <row r="5" spans="1:8" ht="14.25" customHeight="1" thickBot="1">
      <c r="A5" s="4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15.75" customHeight="1" thickBot="1">
      <c r="A6" s="66" t="s">
        <v>3</v>
      </c>
      <c r="B6" s="67"/>
      <c r="C6" s="67"/>
      <c r="D6" s="67"/>
      <c r="E6" s="67"/>
      <c r="F6" s="67"/>
      <c r="G6" s="67"/>
      <c r="H6" s="67"/>
    </row>
    <row r="7" spans="1:8" ht="15.75" customHeight="1">
      <c r="A7" s="7">
        <v>1</v>
      </c>
      <c r="B7" s="8" t="s">
        <v>4</v>
      </c>
      <c r="C7" s="9" t="s">
        <v>64</v>
      </c>
      <c r="D7" s="10">
        <v>365</v>
      </c>
      <c r="E7" s="9">
        <v>55</v>
      </c>
      <c r="F7" s="27">
        <f aca="true" t="shared" si="0" ref="F7:F16">D7*E7</f>
        <v>20075</v>
      </c>
      <c r="G7" s="11">
        <v>84.64</v>
      </c>
      <c r="H7" s="29">
        <f>F7*G7/1000</f>
        <v>1699.148</v>
      </c>
    </row>
    <row r="8" spans="1:8" ht="25.5" customHeight="1">
      <c r="A8" s="12">
        <v>2</v>
      </c>
      <c r="B8" s="13" t="s">
        <v>5</v>
      </c>
      <c r="C8" s="14" t="s">
        <v>46</v>
      </c>
      <c r="D8" s="15">
        <v>365</v>
      </c>
      <c r="E8" s="14">
        <v>55</v>
      </c>
      <c r="F8" s="28">
        <f t="shared" si="0"/>
        <v>20075</v>
      </c>
      <c r="G8" s="16">
        <v>153.1</v>
      </c>
      <c r="H8" s="30">
        <f aca="true" t="shared" si="1" ref="H8:H16">F8*G8/1000</f>
        <v>3073.4825</v>
      </c>
    </row>
    <row r="9" spans="1:8" ht="54" customHeight="1">
      <c r="A9" s="12">
        <v>3</v>
      </c>
      <c r="B9" s="13" t="s">
        <v>6</v>
      </c>
      <c r="C9" s="14" t="s">
        <v>64</v>
      </c>
      <c r="D9" s="15">
        <v>365</v>
      </c>
      <c r="E9" s="14">
        <v>55</v>
      </c>
      <c r="F9" s="28">
        <f t="shared" si="0"/>
        <v>20075</v>
      </c>
      <c r="G9" s="16">
        <v>25.52</v>
      </c>
      <c r="H9" s="30">
        <f t="shared" si="1"/>
        <v>512.314</v>
      </c>
    </row>
    <row r="10" spans="1:8" ht="15.75" customHeight="1">
      <c r="A10" s="12">
        <v>4</v>
      </c>
      <c r="B10" s="13" t="s">
        <v>7</v>
      </c>
      <c r="C10" s="14" t="s">
        <v>53</v>
      </c>
      <c r="D10" s="15">
        <v>730</v>
      </c>
      <c r="E10" s="14">
        <v>55</v>
      </c>
      <c r="F10" s="28">
        <f t="shared" si="0"/>
        <v>40150</v>
      </c>
      <c r="G10" s="16">
        <v>51.03</v>
      </c>
      <c r="H10" s="30">
        <f t="shared" si="1"/>
        <v>2048.8545</v>
      </c>
    </row>
    <row r="11" spans="1:8" ht="29.25" customHeight="1">
      <c r="A11" s="12">
        <v>5</v>
      </c>
      <c r="B11" s="13" t="s">
        <v>8</v>
      </c>
      <c r="C11" s="14" t="s">
        <v>51</v>
      </c>
      <c r="D11" s="15">
        <v>144</v>
      </c>
      <c r="E11" s="14">
        <v>33</v>
      </c>
      <c r="F11" s="28">
        <f t="shared" si="0"/>
        <v>4752</v>
      </c>
      <c r="G11" s="16">
        <v>12.76</v>
      </c>
      <c r="H11" s="30">
        <f t="shared" si="1"/>
        <v>60.63552</v>
      </c>
    </row>
    <row r="12" spans="1:8" ht="15" customHeight="1">
      <c r="A12" s="12">
        <v>6</v>
      </c>
      <c r="B12" s="13" t="s">
        <v>9</v>
      </c>
      <c r="C12" s="14" t="s">
        <v>64</v>
      </c>
      <c r="D12" s="15">
        <v>365</v>
      </c>
      <c r="E12" s="14">
        <v>55</v>
      </c>
      <c r="F12" s="28">
        <f t="shared" si="0"/>
        <v>20075</v>
      </c>
      <c r="G12" s="16">
        <v>33.06</v>
      </c>
      <c r="H12" s="30">
        <f t="shared" si="1"/>
        <v>663.6795</v>
      </c>
    </row>
    <row r="13" spans="1:8" ht="14.25" customHeight="1">
      <c r="A13" s="12">
        <v>7</v>
      </c>
      <c r="B13" s="13" t="s">
        <v>10</v>
      </c>
      <c r="C13" s="14" t="s">
        <v>46</v>
      </c>
      <c r="D13" s="15">
        <v>1800</v>
      </c>
      <c r="E13" s="14">
        <v>13</v>
      </c>
      <c r="F13" s="28">
        <f t="shared" si="0"/>
        <v>23400</v>
      </c>
      <c r="G13" s="16">
        <v>63.79</v>
      </c>
      <c r="H13" s="30">
        <f t="shared" si="1"/>
        <v>1492.686</v>
      </c>
    </row>
    <row r="14" spans="1:8" ht="27" customHeight="1">
      <c r="A14" s="12">
        <v>8</v>
      </c>
      <c r="B14" s="51" t="s">
        <v>11</v>
      </c>
      <c r="C14" s="14" t="s">
        <v>50</v>
      </c>
      <c r="D14" s="15">
        <v>96</v>
      </c>
      <c r="E14" s="14">
        <v>33</v>
      </c>
      <c r="F14" s="28">
        <f t="shared" si="0"/>
        <v>3168</v>
      </c>
      <c r="G14" s="16">
        <v>12.34</v>
      </c>
      <c r="H14" s="30">
        <f t="shared" si="1"/>
        <v>39.093120000000006</v>
      </c>
    </row>
    <row r="15" spans="1:8" ht="25.5" customHeight="1">
      <c r="A15" s="12">
        <v>9</v>
      </c>
      <c r="B15" s="13" t="s">
        <v>12</v>
      </c>
      <c r="C15" s="14" t="s">
        <v>64</v>
      </c>
      <c r="D15" s="15">
        <v>365</v>
      </c>
      <c r="E15" s="14">
        <v>55</v>
      </c>
      <c r="F15" s="28">
        <f t="shared" si="0"/>
        <v>20075</v>
      </c>
      <c r="G15" s="16">
        <v>51.03</v>
      </c>
      <c r="H15" s="30">
        <f t="shared" si="1"/>
        <v>1024.42725</v>
      </c>
    </row>
    <row r="16" spans="1:8" ht="26.25" customHeight="1" thickBot="1">
      <c r="A16" s="17">
        <v>10</v>
      </c>
      <c r="B16" s="18" t="s">
        <v>13</v>
      </c>
      <c r="C16" s="14" t="s">
        <v>65</v>
      </c>
      <c r="D16" s="20">
        <v>96</v>
      </c>
      <c r="E16" s="19">
        <v>55</v>
      </c>
      <c r="F16" s="28">
        <f t="shared" si="0"/>
        <v>5280</v>
      </c>
      <c r="G16" s="21">
        <v>12.76</v>
      </c>
      <c r="H16" s="53">
        <f t="shared" si="1"/>
        <v>67.3728</v>
      </c>
    </row>
    <row r="17" spans="1:8" ht="15.75" thickBot="1">
      <c r="A17" s="22"/>
      <c r="B17" s="23" t="s">
        <v>47</v>
      </c>
      <c r="C17" s="24"/>
      <c r="D17" s="25"/>
      <c r="E17" s="24"/>
      <c r="F17" s="52">
        <f>F15+F14+F13+F12+F11+F10+F9+F8+F7</f>
        <v>171845</v>
      </c>
      <c r="G17" s="26"/>
      <c r="H17" s="32">
        <f>H16+H15+H14+H13+H12+H11+H10+H9+H8+H7</f>
        <v>10681.69319</v>
      </c>
    </row>
    <row r="18" spans="1:8" ht="15.75" customHeight="1" thickBot="1">
      <c r="A18" s="62" t="s">
        <v>14</v>
      </c>
      <c r="B18" s="63"/>
      <c r="C18" s="63"/>
      <c r="D18" s="63"/>
      <c r="E18" s="63"/>
      <c r="F18" s="63"/>
      <c r="G18" s="63"/>
      <c r="H18" s="63"/>
    </row>
    <row r="19" spans="1:8" ht="51.75" customHeight="1">
      <c r="A19" s="7">
        <v>1</v>
      </c>
      <c r="B19" s="8" t="s">
        <v>54</v>
      </c>
      <c r="C19" s="9" t="s">
        <v>64</v>
      </c>
      <c r="D19" s="10">
        <v>365</v>
      </c>
      <c r="E19" s="9">
        <v>55</v>
      </c>
      <c r="F19" s="28">
        <f aca="true" t="shared" si="2" ref="F19:F31">D19*E19</f>
        <v>20075</v>
      </c>
      <c r="G19" s="11">
        <v>23.22</v>
      </c>
      <c r="H19" s="29">
        <f aca="true" t="shared" si="3" ref="H19:H31">F19*G19/1000</f>
        <v>466.1415</v>
      </c>
    </row>
    <row r="20" spans="1:8" ht="30" customHeight="1">
      <c r="A20" s="12">
        <v>2</v>
      </c>
      <c r="B20" s="13" t="s">
        <v>15</v>
      </c>
      <c r="C20" s="14" t="s">
        <v>66</v>
      </c>
      <c r="D20" s="15">
        <v>365</v>
      </c>
      <c r="E20" s="14">
        <v>55</v>
      </c>
      <c r="F20" s="28">
        <f t="shared" si="2"/>
        <v>20075</v>
      </c>
      <c r="G20" s="16">
        <v>129.99</v>
      </c>
      <c r="H20" s="30">
        <f t="shared" si="3"/>
        <v>2609.54925</v>
      </c>
    </row>
    <row r="21" spans="1:8" ht="25.5" customHeight="1">
      <c r="A21" s="12">
        <v>3</v>
      </c>
      <c r="B21" s="13" t="s">
        <v>16</v>
      </c>
      <c r="C21" s="14" t="s">
        <v>64</v>
      </c>
      <c r="D21" s="15">
        <v>365</v>
      </c>
      <c r="E21" s="14">
        <v>55</v>
      </c>
      <c r="F21" s="28">
        <f t="shared" si="2"/>
        <v>20075</v>
      </c>
      <c r="G21" s="16">
        <v>49.75</v>
      </c>
      <c r="H21" s="30">
        <f t="shared" si="3"/>
        <v>998.73125</v>
      </c>
    </row>
    <row r="22" spans="1:8" ht="53.25" customHeight="1">
      <c r="A22" s="12">
        <v>4</v>
      </c>
      <c r="B22" s="13" t="s">
        <v>17</v>
      </c>
      <c r="C22" s="14" t="s">
        <v>48</v>
      </c>
      <c r="D22" s="15">
        <v>240</v>
      </c>
      <c r="E22" s="14">
        <v>55</v>
      </c>
      <c r="F22" s="28">
        <f t="shared" si="2"/>
        <v>13200</v>
      </c>
      <c r="G22" s="16">
        <v>65.67</v>
      </c>
      <c r="H22" s="30">
        <f t="shared" si="3"/>
        <v>866.844</v>
      </c>
    </row>
    <row r="23" spans="1:8" ht="15">
      <c r="A23" s="12">
        <v>5</v>
      </c>
      <c r="B23" s="13" t="s">
        <v>18</v>
      </c>
      <c r="C23" s="14" t="s">
        <v>50</v>
      </c>
      <c r="D23" s="15">
        <v>144</v>
      </c>
      <c r="E23" s="14">
        <v>55</v>
      </c>
      <c r="F23" s="28">
        <f t="shared" si="2"/>
        <v>7920</v>
      </c>
      <c r="G23" s="16">
        <v>99.5</v>
      </c>
      <c r="H23" s="30">
        <f t="shared" si="3"/>
        <v>788.04</v>
      </c>
    </row>
    <row r="24" spans="1:8" ht="15">
      <c r="A24" s="12">
        <v>6</v>
      </c>
      <c r="B24" s="13" t="s">
        <v>19</v>
      </c>
      <c r="C24" s="14" t="s">
        <v>48</v>
      </c>
      <c r="D24" s="15">
        <v>240</v>
      </c>
      <c r="E24" s="14">
        <v>30</v>
      </c>
      <c r="F24" s="28">
        <f t="shared" si="2"/>
        <v>7200</v>
      </c>
      <c r="G24" s="16">
        <v>38.27</v>
      </c>
      <c r="H24" s="30">
        <f t="shared" si="3"/>
        <v>275.544</v>
      </c>
    </row>
    <row r="25" spans="1:8" ht="27" customHeight="1">
      <c r="A25" s="12">
        <v>7</v>
      </c>
      <c r="B25" s="13" t="s">
        <v>20</v>
      </c>
      <c r="C25" s="14" t="s">
        <v>67</v>
      </c>
      <c r="D25" s="15">
        <v>120</v>
      </c>
      <c r="E25" s="14">
        <v>55</v>
      </c>
      <c r="F25" s="28">
        <f t="shared" si="2"/>
        <v>6600</v>
      </c>
      <c r="G25" s="16">
        <v>49.75</v>
      </c>
      <c r="H25" s="30">
        <f t="shared" si="3"/>
        <v>328.35</v>
      </c>
    </row>
    <row r="26" spans="1:8" ht="25.5" customHeight="1">
      <c r="A26" s="12">
        <v>8</v>
      </c>
      <c r="B26" s="13" t="s">
        <v>55</v>
      </c>
      <c r="C26" s="14" t="s">
        <v>50</v>
      </c>
      <c r="D26" s="15">
        <v>144</v>
      </c>
      <c r="E26" s="14">
        <v>55</v>
      </c>
      <c r="F26" s="28">
        <f t="shared" si="2"/>
        <v>7920</v>
      </c>
      <c r="G26" s="16">
        <v>32.5</v>
      </c>
      <c r="H26" s="30">
        <f t="shared" si="3"/>
        <v>257.4</v>
      </c>
    </row>
    <row r="27" spans="1:8" ht="28.5" customHeight="1">
      <c r="A27" s="12">
        <v>9</v>
      </c>
      <c r="B27" s="13" t="s">
        <v>21</v>
      </c>
      <c r="C27" s="14" t="s">
        <v>49</v>
      </c>
      <c r="D27" s="15">
        <v>365</v>
      </c>
      <c r="E27" s="14">
        <v>55</v>
      </c>
      <c r="F27" s="28">
        <f t="shared" si="2"/>
        <v>20075</v>
      </c>
      <c r="G27" s="16">
        <v>13.96</v>
      </c>
      <c r="H27" s="30">
        <f t="shared" si="3"/>
        <v>280.247</v>
      </c>
    </row>
    <row r="28" spans="1:8" ht="25.5">
      <c r="A28" s="12">
        <v>10</v>
      </c>
      <c r="B28" s="13" t="s">
        <v>22</v>
      </c>
      <c r="C28" s="14" t="s">
        <v>67</v>
      </c>
      <c r="D28" s="15">
        <v>180</v>
      </c>
      <c r="E28" s="14">
        <v>55</v>
      </c>
      <c r="F28" s="28">
        <f t="shared" si="2"/>
        <v>9900</v>
      </c>
      <c r="G28" s="16">
        <v>129.99</v>
      </c>
      <c r="H28" s="30">
        <f t="shared" si="3"/>
        <v>1286.901</v>
      </c>
    </row>
    <row r="29" spans="1:8" ht="23.25" customHeight="1">
      <c r="A29" s="12">
        <v>11</v>
      </c>
      <c r="B29" s="13" t="s">
        <v>23</v>
      </c>
      <c r="C29" s="14" t="s">
        <v>59</v>
      </c>
      <c r="D29" s="15">
        <v>11</v>
      </c>
      <c r="E29" s="14">
        <v>11</v>
      </c>
      <c r="F29" s="28">
        <f t="shared" si="2"/>
        <v>121</v>
      </c>
      <c r="G29" s="16">
        <v>131.94</v>
      </c>
      <c r="H29" s="30">
        <f t="shared" si="3"/>
        <v>15.964739999999999</v>
      </c>
    </row>
    <row r="30" spans="1:8" ht="15">
      <c r="A30" s="12">
        <v>12</v>
      </c>
      <c r="B30" s="13" t="s">
        <v>24</v>
      </c>
      <c r="C30" s="14" t="s">
        <v>57</v>
      </c>
      <c r="D30" s="15">
        <v>365</v>
      </c>
      <c r="E30" s="14">
        <v>18</v>
      </c>
      <c r="F30" s="28">
        <f t="shared" si="2"/>
        <v>6570</v>
      </c>
      <c r="G30" s="16">
        <v>49.75</v>
      </c>
      <c r="H30" s="30">
        <f t="shared" si="3"/>
        <v>326.8575</v>
      </c>
    </row>
    <row r="31" spans="1:8" ht="30.75" customHeight="1" thickBot="1">
      <c r="A31" s="17">
        <v>13</v>
      </c>
      <c r="B31" s="18" t="s">
        <v>56</v>
      </c>
      <c r="C31" s="19" t="s">
        <v>58</v>
      </c>
      <c r="D31" s="20">
        <v>12</v>
      </c>
      <c r="E31" s="19">
        <v>55</v>
      </c>
      <c r="F31" s="28">
        <f t="shared" si="2"/>
        <v>660</v>
      </c>
      <c r="G31" s="21">
        <v>198.99</v>
      </c>
      <c r="H31" s="31">
        <f t="shared" si="3"/>
        <v>131.33339999999998</v>
      </c>
    </row>
    <row r="32" spans="1:8" ht="17.25" customHeight="1" thickBot="1">
      <c r="A32" s="22"/>
      <c r="B32" s="23" t="s">
        <v>47</v>
      </c>
      <c r="C32" s="24"/>
      <c r="D32" s="25"/>
      <c r="E32" s="24"/>
      <c r="F32" s="52">
        <f>F31+F30+F29+F28+F27+F26+F25+F24+F23+F22+F21+F20+F19</f>
        <v>140391</v>
      </c>
      <c r="G32" s="26"/>
      <c r="H32" s="32">
        <f>H31+H30+H29+H28+H27+H26+H25+H24+H23+H22+H21+H20+H19</f>
        <v>8631.90364</v>
      </c>
    </row>
    <row r="33" spans="1:8" ht="15.75" customHeight="1" thickBot="1">
      <c r="A33" s="62" t="s">
        <v>25</v>
      </c>
      <c r="B33" s="63"/>
      <c r="C33" s="63"/>
      <c r="D33" s="63"/>
      <c r="E33" s="63"/>
      <c r="F33" s="63"/>
      <c r="G33" s="63"/>
      <c r="H33" s="63"/>
    </row>
    <row r="34" spans="1:8" ht="25.5">
      <c r="A34" s="7">
        <v>1</v>
      </c>
      <c r="B34" s="8" t="s">
        <v>60</v>
      </c>
      <c r="C34" s="9" t="s">
        <v>52</v>
      </c>
      <c r="D34" s="9">
        <v>144</v>
      </c>
      <c r="E34" s="9">
        <v>55</v>
      </c>
      <c r="F34" s="28">
        <f>D34*E34</f>
        <v>7920</v>
      </c>
      <c r="G34" s="11">
        <v>76.55</v>
      </c>
      <c r="H34" s="29">
        <f>F34*G34/1000</f>
        <v>606.276</v>
      </c>
    </row>
    <row r="35" spans="1:8" ht="63" customHeight="1">
      <c r="A35" s="12">
        <v>2</v>
      </c>
      <c r="B35" s="13" t="s">
        <v>26</v>
      </c>
      <c r="C35" s="14" t="s">
        <v>52</v>
      </c>
      <c r="D35" s="14">
        <v>144</v>
      </c>
      <c r="E35" s="14">
        <v>55</v>
      </c>
      <c r="F35" s="28">
        <f>D35*E35</f>
        <v>7920</v>
      </c>
      <c r="G35" s="16">
        <v>76.55</v>
      </c>
      <c r="H35" s="30">
        <f>F35*G35/1000</f>
        <v>606.276</v>
      </c>
    </row>
    <row r="36" spans="1:8" ht="29.25" customHeight="1" thickBot="1">
      <c r="A36" s="17">
        <v>3</v>
      </c>
      <c r="B36" s="34" t="s">
        <v>27</v>
      </c>
      <c r="C36" s="19" t="s">
        <v>50</v>
      </c>
      <c r="D36" s="19">
        <v>48</v>
      </c>
      <c r="E36" s="19">
        <v>0</v>
      </c>
      <c r="F36" s="28">
        <f>D36*E36</f>
        <v>0</v>
      </c>
      <c r="G36" s="21">
        <v>76.55</v>
      </c>
      <c r="H36" s="31">
        <f>F36*G36/1000</f>
        <v>0</v>
      </c>
    </row>
    <row r="37" spans="1:8" ht="21" customHeight="1" thickBot="1">
      <c r="A37" s="22"/>
      <c r="B37" s="33" t="s">
        <v>47</v>
      </c>
      <c r="C37" s="24"/>
      <c r="D37" s="24"/>
      <c r="E37" s="24"/>
      <c r="F37" s="52">
        <f>F36+F35+F34</f>
        <v>15840</v>
      </c>
      <c r="G37" s="26"/>
      <c r="H37" s="32">
        <f>H34+H35+H36</f>
        <v>1212.552</v>
      </c>
    </row>
    <row r="38" spans="1:8" ht="15.75" customHeight="1" thickBot="1">
      <c r="A38" s="68" t="s">
        <v>28</v>
      </c>
      <c r="B38" s="69"/>
      <c r="C38" s="69"/>
      <c r="D38" s="69"/>
      <c r="E38" s="69"/>
      <c r="F38" s="69"/>
      <c r="G38" s="69"/>
      <c r="H38" s="69"/>
    </row>
    <row r="39" spans="1:8" ht="42" customHeight="1">
      <c r="A39" s="7">
        <v>1</v>
      </c>
      <c r="B39" s="47" t="s">
        <v>61</v>
      </c>
      <c r="C39" s="9" t="s">
        <v>52</v>
      </c>
      <c r="D39" s="9">
        <v>144</v>
      </c>
      <c r="E39" s="9">
        <v>55</v>
      </c>
      <c r="F39" s="28">
        <f>D39*E39</f>
        <v>7920</v>
      </c>
      <c r="G39" s="11">
        <v>76.55</v>
      </c>
      <c r="H39" s="48">
        <f>F39*G39/1000</f>
        <v>606.276</v>
      </c>
    </row>
    <row r="40" spans="1:8" ht="18" customHeight="1">
      <c r="A40" s="12">
        <v>2</v>
      </c>
      <c r="B40" s="13" t="s">
        <v>29</v>
      </c>
      <c r="C40" s="14" t="s">
        <v>51</v>
      </c>
      <c r="D40" s="14">
        <v>192</v>
      </c>
      <c r="E40" s="14">
        <v>40</v>
      </c>
      <c r="F40" s="28">
        <f>D40*E40</f>
        <v>7680</v>
      </c>
      <c r="G40" s="16">
        <v>76.55</v>
      </c>
      <c r="H40" s="49">
        <f>F40*G40/1000</f>
        <v>587.904</v>
      </c>
    </row>
    <row r="41" spans="1:8" ht="15" customHeight="1" thickBot="1">
      <c r="A41" s="12">
        <v>3</v>
      </c>
      <c r="B41" s="13" t="s">
        <v>30</v>
      </c>
      <c r="C41" s="14" t="s">
        <v>50</v>
      </c>
      <c r="D41" s="14">
        <v>144</v>
      </c>
      <c r="E41" s="14">
        <v>21</v>
      </c>
      <c r="F41" s="28">
        <f>D41*E41</f>
        <v>3024</v>
      </c>
      <c r="G41" s="16">
        <v>76.55</v>
      </c>
      <c r="H41" s="49">
        <f>F41*G41/1000</f>
        <v>231.48719999999997</v>
      </c>
    </row>
    <row r="42" spans="1:8" s="35" customFormat="1" ht="15.75" thickBot="1">
      <c r="A42" s="36"/>
      <c r="B42" s="33" t="s">
        <v>47</v>
      </c>
      <c r="C42" s="26"/>
      <c r="D42" s="26"/>
      <c r="E42" s="26"/>
      <c r="F42" s="52">
        <f>F41+F40+F39</f>
        <v>18624</v>
      </c>
      <c r="G42" s="26"/>
      <c r="H42" s="32">
        <f>H41+H40+H39</f>
        <v>1425.6671999999999</v>
      </c>
    </row>
    <row r="43" spans="1:8" ht="15.75" customHeight="1" thickBot="1">
      <c r="A43" s="62" t="s">
        <v>31</v>
      </c>
      <c r="B43" s="63"/>
      <c r="C43" s="63"/>
      <c r="D43" s="63"/>
      <c r="E43" s="63"/>
      <c r="F43" s="63"/>
      <c r="G43" s="63"/>
      <c r="H43" s="63"/>
    </row>
    <row r="44" spans="1:8" ht="25.5" customHeight="1">
      <c r="A44" s="42">
        <v>1</v>
      </c>
      <c r="B44" s="43" t="s">
        <v>32</v>
      </c>
      <c r="C44" s="44" t="s">
        <v>51</v>
      </c>
      <c r="D44" s="45">
        <v>144</v>
      </c>
      <c r="E44" s="45">
        <v>7</v>
      </c>
      <c r="F44" s="28">
        <f>D44*E44</f>
        <v>1008</v>
      </c>
      <c r="G44" s="46">
        <v>76.55</v>
      </c>
      <c r="H44" s="50">
        <f>F44*G44/1000</f>
        <v>77.16239999999999</v>
      </c>
    </row>
    <row r="45" spans="1:8" ht="15">
      <c r="A45" s="12">
        <v>2</v>
      </c>
      <c r="B45" s="13" t="s">
        <v>33</v>
      </c>
      <c r="C45" s="14" t="s">
        <v>52</v>
      </c>
      <c r="D45" s="14">
        <v>96</v>
      </c>
      <c r="E45" s="14">
        <v>0</v>
      </c>
      <c r="F45" s="28">
        <f>D45*E45</f>
        <v>0</v>
      </c>
      <c r="G45" s="16">
        <v>76.55</v>
      </c>
      <c r="H45" s="30">
        <f>F45*G45/1000</f>
        <v>0</v>
      </c>
    </row>
    <row r="46" spans="1:8" ht="29.25" customHeight="1" thickBot="1">
      <c r="A46" s="12">
        <v>3</v>
      </c>
      <c r="B46" s="13" t="s">
        <v>34</v>
      </c>
      <c r="C46" s="14" t="s">
        <v>52</v>
      </c>
      <c r="D46" s="14">
        <v>96</v>
      </c>
      <c r="E46" s="14">
        <v>0</v>
      </c>
      <c r="F46" s="28">
        <f>D46*E46</f>
        <v>0</v>
      </c>
      <c r="G46" s="16">
        <v>114.82</v>
      </c>
      <c r="H46" s="30">
        <f>F46*G46/1000</f>
        <v>0</v>
      </c>
    </row>
    <row r="47" spans="1:8" ht="17.25" customHeight="1" thickBot="1">
      <c r="A47" s="37"/>
      <c r="B47" s="33" t="s">
        <v>47</v>
      </c>
      <c r="C47" s="24"/>
      <c r="D47" s="24"/>
      <c r="E47" s="24"/>
      <c r="F47" s="52">
        <f>F46+F45+F44</f>
        <v>1008</v>
      </c>
      <c r="G47" s="26"/>
      <c r="H47" s="32">
        <f>H46+H45+H44</f>
        <v>77.16239999999999</v>
      </c>
    </row>
    <row r="48" spans="1:8" ht="15.75" customHeight="1" thickBot="1">
      <c r="A48" s="62" t="s">
        <v>35</v>
      </c>
      <c r="B48" s="63"/>
      <c r="C48" s="63"/>
      <c r="D48" s="63"/>
      <c r="E48" s="63"/>
      <c r="F48" s="63"/>
      <c r="G48" s="63"/>
      <c r="H48" s="63"/>
    </row>
    <row r="49" spans="1:8" ht="25.5">
      <c r="A49" s="7">
        <v>1</v>
      </c>
      <c r="B49" s="8" t="s">
        <v>36</v>
      </c>
      <c r="C49" s="9" t="s">
        <v>50</v>
      </c>
      <c r="D49" s="9">
        <v>48</v>
      </c>
      <c r="E49" s="9">
        <v>35</v>
      </c>
      <c r="F49" s="28">
        <f>D49*E49</f>
        <v>1680</v>
      </c>
      <c r="G49" s="11">
        <v>76.55</v>
      </c>
      <c r="H49" s="29">
        <f>F49*G49/1000</f>
        <v>128.604</v>
      </c>
    </row>
    <row r="50" spans="1:8" ht="16.5" customHeight="1">
      <c r="A50" s="41">
        <v>2</v>
      </c>
      <c r="B50" s="13" t="s">
        <v>37</v>
      </c>
      <c r="C50" s="14" t="s">
        <v>50</v>
      </c>
      <c r="D50" s="14">
        <v>48</v>
      </c>
      <c r="E50" s="14">
        <v>55</v>
      </c>
      <c r="F50" s="28">
        <f>D50*E50</f>
        <v>2640</v>
      </c>
      <c r="G50" s="16">
        <v>76.55</v>
      </c>
      <c r="H50" s="30">
        <f>F50*G50/1000</f>
        <v>202.092</v>
      </c>
    </row>
    <row r="51" spans="1:8" ht="26.25" thickBot="1">
      <c r="A51" s="12">
        <v>3</v>
      </c>
      <c r="B51" s="13" t="s">
        <v>38</v>
      </c>
      <c r="C51" s="14" t="s">
        <v>50</v>
      </c>
      <c r="D51" s="14">
        <v>96</v>
      </c>
      <c r="E51" s="14">
        <v>21</v>
      </c>
      <c r="F51" s="28">
        <f>D51*E51</f>
        <v>2016</v>
      </c>
      <c r="G51" s="16">
        <v>153.1</v>
      </c>
      <c r="H51" s="30">
        <f>F51*G51/1000</f>
        <v>308.64959999999996</v>
      </c>
    </row>
    <row r="52" spans="1:8" ht="15.75" thickBot="1">
      <c r="A52" s="37"/>
      <c r="B52" s="33" t="s">
        <v>47</v>
      </c>
      <c r="C52" s="38"/>
      <c r="D52" s="24"/>
      <c r="E52" s="24"/>
      <c r="F52" s="52">
        <f>F51+F50+F49</f>
        <v>6336</v>
      </c>
      <c r="G52" s="26"/>
      <c r="H52" s="32">
        <f>H49+H50+H51</f>
        <v>639.3456</v>
      </c>
    </row>
    <row r="53" spans="1:8" ht="33.75" customHeight="1" thickBot="1">
      <c r="A53" s="62" t="s">
        <v>39</v>
      </c>
      <c r="B53" s="63"/>
      <c r="C53" s="63"/>
      <c r="D53" s="63"/>
      <c r="E53" s="63"/>
      <c r="F53" s="63"/>
      <c r="G53" s="63"/>
      <c r="H53" s="63"/>
    </row>
    <row r="54" spans="1:8" ht="25.5">
      <c r="A54" s="7">
        <v>1</v>
      </c>
      <c r="B54" s="8" t="s">
        <v>40</v>
      </c>
      <c r="C54" s="9" t="s">
        <v>52</v>
      </c>
      <c r="D54" s="9">
        <v>365</v>
      </c>
      <c r="E54" s="9">
        <v>35</v>
      </c>
      <c r="F54" s="28">
        <f>D54*E54</f>
        <v>12775</v>
      </c>
      <c r="G54" s="11">
        <v>114.82</v>
      </c>
      <c r="H54" s="29">
        <f>F54*G54/1000</f>
        <v>1466.8255</v>
      </c>
    </row>
    <row r="55" spans="1:8" ht="18" customHeight="1">
      <c r="A55" s="12">
        <v>2</v>
      </c>
      <c r="B55" s="13" t="s">
        <v>41</v>
      </c>
      <c r="C55" s="14" t="s">
        <v>52</v>
      </c>
      <c r="D55" s="14">
        <v>365</v>
      </c>
      <c r="E55" s="14">
        <v>55</v>
      </c>
      <c r="F55" s="28">
        <f>D55*E55</f>
        <v>20075</v>
      </c>
      <c r="G55" s="16">
        <v>51.03</v>
      </c>
      <c r="H55" s="30">
        <f>F55*G55/1000</f>
        <v>1024.42725</v>
      </c>
    </row>
    <row r="56" spans="1:8" ht="17.25" customHeight="1" thickBot="1">
      <c r="A56" s="12">
        <v>3</v>
      </c>
      <c r="B56" s="13" t="s">
        <v>42</v>
      </c>
      <c r="C56" s="14" t="s">
        <v>52</v>
      </c>
      <c r="D56" s="14">
        <v>144</v>
      </c>
      <c r="E56" s="14">
        <v>0</v>
      </c>
      <c r="F56" s="28">
        <f>D56*E56</f>
        <v>0</v>
      </c>
      <c r="G56" s="16">
        <v>114.82</v>
      </c>
      <c r="H56" s="30">
        <f>F56*G56/1000</f>
        <v>0</v>
      </c>
    </row>
    <row r="57" spans="1:8" s="39" customFormat="1" ht="15.75" thickBot="1">
      <c r="A57" s="58"/>
      <c r="B57" s="33" t="s">
        <v>47</v>
      </c>
      <c r="C57" s="59"/>
      <c r="D57" s="59"/>
      <c r="E57" s="59"/>
      <c r="F57" s="60">
        <f>F54+F55+F56</f>
        <v>32850</v>
      </c>
      <c r="G57" s="59"/>
      <c r="H57" s="61">
        <f>H54+H55+H56</f>
        <v>2491.2527499999997</v>
      </c>
    </row>
    <row r="58" spans="1:8" s="40" customFormat="1" ht="15" thickBot="1">
      <c r="A58" s="54"/>
      <c r="B58" s="55" t="s">
        <v>62</v>
      </c>
      <c r="C58" s="55"/>
      <c r="D58" s="55"/>
      <c r="E58" s="55"/>
      <c r="F58" s="56">
        <f>F57+F52+F47+F42+F37+F32+F17</f>
        <v>386894</v>
      </c>
      <c r="G58" s="55"/>
      <c r="H58" s="57">
        <f>H57+H52+H47+H42+H37+H32+H17</f>
        <v>25159.57678</v>
      </c>
    </row>
  </sheetData>
  <sheetProtection/>
  <mergeCells count="9">
    <mergeCell ref="A43:H43"/>
    <mergeCell ref="A48:H48"/>
    <mergeCell ref="A53:H53"/>
    <mergeCell ref="A1:H1"/>
    <mergeCell ref="A2:H2"/>
    <mergeCell ref="A6:H6"/>
    <mergeCell ref="A18:H18"/>
    <mergeCell ref="A33:H33"/>
    <mergeCell ref="A38:H3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БолотоваМ</dc:creator>
  <cp:keywords/>
  <dc:description/>
  <cp:lastModifiedBy>ret</cp:lastModifiedBy>
  <cp:lastPrinted>2018-02-16T08:46:11Z</cp:lastPrinted>
  <dcterms:created xsi:type="dcterms:W3CDTF">2017-07-13T06:18:26Z</dcterms:created>
  <dcterms:modified xsi:type="dcterms:W3CDTF">2019-03-04T11:16:49Z</dcterms:modified>
  <cp:category/>
  <cp:version/>
  <cp:contentType/>
  <cp:contentStatus/>
</cp:coreProperties>
</file>